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_NIDP\27_MYT Petition\45_Annexures to Reply to the data gap 1st set\"/>
    </mc:Choice>
  </mc:AlternateContent>
  <xr:revisionPtr revIDLastSave="0" documentId="13_ncr:1_{09D36B1F-25AA-4E1E-8655-EF54CE19F81A}" xr6:coauthVersionLast="47" xr6:coauthVersionMax="47" xr10:uidLastSave="{00000000-0000-0000-0000-000000000000}"/>
  <bookViews>
    <workbookView xWindow="-98" yWindow="-98" windowWidth="20715" windowHeight="13155" xr2:uid="{924EF689-32A0-4338-9768-A472B3AB70D7}"/>
  </bookViews>
  <sheets>
    <sheet name="Annexure 11" sheetId="5" r:id="rId1"/>
  </sheets>
  <definedNames>
    <definedName name="_xlnm.Print_Area" localSheetId="0">'Annexure 11'!$A$1:$H$59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5" l="1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3" i="5"/>
  <c r="G57" i="5" s="1"/>
  <c r="H57" i="5" l="1"/>
  <c r="F57" i="5"/>
  <c r="E57" i="5"/>
  <c r="D57" i="5"/>
  <c r="B3" i="5"/>
  <c r="A4" i="5" s="1"/>
  <c r="B4" i="5" s="1"/>
  <c r="A5" i="5" s="1"/>
  <c r="B5" i="5" s="1"/>
  <c r="A6" i="5" s="1"/>
  <c r="B6" i="5" s="1"/>
  <c r="A7" i="5" s="1"/>
  <c r="B7" i="5" s="1"/>
  <c r="A8" i="5" s="1"/>
  <c r="B8" i="5" s="1"/>
  <c r="A9" i="5" s="1"/>
  <c r="B9" i="5" s="1"/>
  <c r="A10" i="5" s="1"/>
  <c r="B10" i="5" s="1"/>
  <c r="A11" i="5" s="1"/>
  <c r="B11" i="5" s="1"/>
  <c r="A12" i="5" s="1"/>
  <c r="B12" i="5" s="1"/>
  <c r="A13" i="5" s="1"/>
  <c r="B13" i="5" s="1"/>
  <c r="A14" i="5" s="1"/>
  <c r="B14" i="5" s="1"/>
  <c r="A15" i="5" s="1"/>
  <c r="B15" i="5" s="1"/>
  <c r="A16" i="5" s="1"/>
  <c r="B16" i="5" s="1"/>
  <c r="A17" i="5" s="1"/>
  <c r="B17" i="5" s="1"/>
  <c r="A18" i="5" s="1"/>
  <c r="B18" i="5" s="1"/>
  <c r="A19" i="5" s="1"/>
  <c r="B19" i="5" s="1"/>
  <c r="A20" i="5" s="1"/>
  <c r="B20" i="5" s="1"/>
  <c r="A21" i="5" s="1"/>
  <c r="B21" i="5" s="1"/>
  <c r="A22" i="5" s="1"/>
  <c r="B22" i="5" s="1"/>
  <c r="A23" i="5" s="1"/>
  <c r="B23" i="5" s="1"/>
  <c r="A24" i="5" s="1"/>
  <c r="B24" i="5" s="1"/>
  <c r="A25" i="5" s="1"/>
  <c r="B25" i="5" s="1"/>
  <c r="A26" i="5" s="1"/>
  <c r="B26" i="5" s="1"/>
  <c r="A27" i="5" s="1"/>
  <c r="B27" i="5" s="1"/>
  <c r="A28" i="5" s="1"/>
  <c r="B28" i="5" s="1"/>
  <c r="A29" i="5" s="1"/>
  <c r="B29" i="5" s="1"/>
  <c r="A30" i="5" s="1"/>
  <c r="B30" i="5" s="1"/>
  <c r="A31" i="5" s="1"/>
  <c r="B31" i="5" s="1"/>
  <c r="A32" i="5" s="1"/>
  <c r="B32" i="5" s="1"/>
  <c r="A33" i="5" s="1"/>
  <c r="B33" i="5" s="1"/>
  <c r="A34" i="5" s="1"/>
  <c r="B34" i="5" s="1"/>
  <c r="A35" i="5" s="1"/>
  <c r="B35" i="5" s="1"/>
  <c r="A36" i="5" s="1"/>
  <c r="B36" i="5" s="1"/>
  <c r="A37" i="5" s="1"/>
  <c r="B37" i="5" s="1"/>
  <c r="A38" i="5" s="1"/>
  <c r="B38" i="5" s="1"/>
  <c r="A39" i="5" s="1"/>
  <c r="B39" i="5" s="1"/>
  <c r="A40" i="5" s="1"/>
  <c r="B40" i="5" s="1"/>
  <c r="A41" i="5" s="1"/>
  <c r="B41" i="5" s="1"/>
  <c r="A42" i="5" s="1"/>
  <c r="B42" i="5" s="1"/>
  <c r="A43" i="5" s="1"/>
  <c r="B43" i="5" s="1"/>
  <c r="A44" i="5" s="1"/>
  <c r="B44" i="5" s="1"/>
  <c r="A45" i="5" s="1"/>
  <c r="B45" i="5" s="1"/>
  <c r="A46" i="5" s="1"/>
  <c r="B46" i="5" s="1"/>
  <c r="A47" i="5" s="1"/>
  <c r="B47" i="5" s="1"/>
  <c r="A48" i="5" s="1"/>
  <c r="B48" i="5" s="1"/>
  <c r="A49" i="5" s="1"/>
  <c r="B49" i="5" s="1"/>
  <c r="A50" i="5" s="1"/>
  <c r="B50" i="5" s="1"/>
  <c r="A51" i="5" s="1"/>
  <c r="B51" i="5" s="1"/>
  <c r="A52" i="5" s="1"/>
  <c r="B52" i="5" s="1"/>
  <c r="A53" i="5" s="1"/>
  <c r="B53" i="5" s="1"/>
  <c r="A54" i="5" s="1"/>
  <c r="B54" i="5" s="1"/>
  <c r="A55" i="5" s="1"/>
  <c r="B55" i="5" s="1"/>
</calcChain>
</file>

<file path=xl/sharedStrings.xml><?xml version="1.0" encoding="utf-8"?>
<sst xmlns="http://schemas.openxmlformats.org/spreadsheetml/2006/main" count="11" uniqueCount="11">
  <si>
    <t>Total</t>
  </si>
  <si>
    <t xml:space="preserve">week No </t>
  </si>
  <si>
    <t>Scheduled Drawal (kWh)</t>
  </si>
  <si>
    <t>Actual Drawal (kWh)</t>
  </si>
  <si>
    <t>Total Net UI charges Charges Rs
for Dev
(INR)</t>
  </si>
  <si>
    <t>Period To</t>
  </si>
  <si>
    <t>Period From</t>
  </si>
  <si>
    <t>Deviation  Energy (kWh) - at STU Periphery</t>
  </si>
  <si>
    <t>*Note: The Net UI Charges is the actual amount as billed without adjusting Reactive Energy Charges of Rs. - 0.02 Cr. The bills of the same has been submitted in Annexure A of the Original Petition</t>
  </si>
  <si>
    <t>Deviation  Energy (kWh) - at Distribution Periphery</t>
  </si>
  <si>
    <t>Annexure 11: Summary of UPSLDC Weekly DSM bills for FY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</si>
</sst>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3" fillId="0" borderId="0"/>
  </cellStyleXfs>
  <cellXfs count="20">
    <xf numFmtId="0" fontId="0" fillId="0" borderId="0" xfId="0"/>
    <xf numFmtId="0" fontId="4" fillId="4" borderId="1" xfId="4" applyFont="1" applyFill="1" applyBorder="1" applyAlignment="1">
      <alignment horizontal="center" vertical="center" wrapText="1"/>
    </xf>
    <xf numFmtId="0" fontId="3" fillId="0" borderId="0" xfId="4" applyAlignment="1">
      <alignment wrapText="1"/>
    </xf>
    <xf numFmtId="14" fontId="3" fillId="0" borderId="1" xfId="4" applyNumberFormat="1" applyBorder="1"/>
    <xf numFmtId="1" fontId="3" fillId="0" borderId="1" xfId="4" applyNumberFormat="1" applyBorder="1" applyAlignment="1">
      <alignment horizontal="center" vertical="center"/>
    </xf>
    <xf numFmtId="0" fontId="3" fillId="0" borderId="0" xfId="4"/>
    <xf numFmtId="43" fontId="3" fillId="0" borderId="1" xfId="1" applyFont="1" applyBorder="1" applyAlignment="1">
      <alignment horizontal="center" vertical="center"/>
    </xf>
    <xf numFmtId="43" fontId="3" fillId="0" borderId="1" xfId="1" applyFont="1" applyBorder="1"/>
    <xf numFmtId="43" fontId="3" fillId="0" borderId="0" xfId="4" applyNumberFormat="1"/>
    <xf numFmtId="0" fontId="3" fillId="0" borderId="1" xfId="4" applyBorder="1"/>
    <xf numFmtId="0" fontId="5" fillId="0" borderId="1" xfId="4" applyFont="1" applyBorder="1"/>
    <xf numFmtId="43" fontId="5" fillId="0" borderId="1" xfId="4" applyNumberFormat="1" applyFont="1" applyBorder="1"/>
    <xf numFmtId="0" fontId="3" fillId="3" borderId="1" xfId="4" applyFill="1" applyBorder="1"/>
    <xf numFmtId="43" fontId="3" fillId="3" borderId="1" xfId="4" applyNumberFormat="1" applyFill="1" applyBorder="1"/>
    <xf numFmtId="43" fontId="3" fillId="3" borderId="1" xfId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3" fillId="0" borderId="0" xfId="4" applyAlignment="1">
      <alignment vertical="center"/>
    </xf>
    <xf numFmtId="0" fontId="6" fillId="3" borderId="2" xfId="4" applyFont="1" applyFill="1" applyBorder="1" applyAlignment="1">
      <alignment horizontal="left" vertical="center" wrapText="1"/>
    </xf>
    <xf numFmtId="0" fontId="6" fillId="3" borderId="3" xfId="4" applyFont="1" applyFill="1" applyBorder="1" applyAlignment="1">
      <alignment horizontal="left" vertical="center" wrapText="1"/>
    </xf>
    <xf numFmtId="0" fontId="6" fillId="3" borderId="4" xfId="4" applyFont="1" applyFill="1" applyBorder="1" applyAlignment="1">
      <alignment horizontal="left" vertical="center" wrapText="1"/>
    </xf>
  </cellXfs>
  <cellStyles count="5">
    <cellStyle name="Comma" xfId="1" builtinId="3"/>
    <cellStyle name="Comma 2 3" xfId="3" xr:uid="{DB136C19-E71F-439A-A2AE-9242EE7ECEDC}"/>
    <cellStyle name="Normal" xfId="0" builtinId="0"/>
    <cellStyle name="Normal 2" xfId="4" xr:uid="{69AB6D47-F75C-4AF2-9F7C-88DEFBE359BA}"/>
    <cellStyle name="Normal 4" xfId="2" xr:uid="{CE3285F0-AD63-4A8C-BC64-EC498676D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9E0E0-3AE4-4F9C-BDAB-8AFAE937102F}">
  <sheetPr>
    <pageSetUpPr fitToPage="1"/>
  </sheetPr>
  <dimension ref="A1:I59"/>
  <sheetViews>
    <sheetView tabSelected="1" view="pageBreakPreview" zoomScale="115" zoomScaleNormal="100" zoomScaleSheetLayoutView="115" workbookViewId="0">
      <pane ySplit="2" topLeftCell="A54" activePane="bottomLeft" state="frozen"/>
      <selection pane="bottomLeft" activeCell="I5" sqref="I5"/>
    </sheetView>
  </sheetViews>
  <sheetFormatPr defaultColWidth="9.1328125" defaultRowHeight="14.25" x14ac:dyDescent="0.45"/>
  <cols>
    <col min="1" max="1" width="16.1328125" style="5" bestFit="1" customWidth="1"/>
    <col min="2" max="2" width="10.46484375" style="5" bestFit="1" customWidth="1"/>
    <col min="3" max="3" width="13.33203125" style="5" customWidth="1"/>
    <col min="4" max="4" width="14.53125" style="5" customWidth="1"/>
    <col min="5" max="5" width="19" style="5" customWidth="1"/>
    <col min="6" max="7" width="15.46484375" style="5" customWidth="1"/>
    <col min="8" max="8" width="12.33203125" style="5" bestFit="1" customWidth="1"/>
    <col min="9" max="9" width="11.33203125" style="5" bestFit="1" customWidth="1"/>
    <col min="10" max="11" width="9.1328125" style="5"/>
    <col min="12" max="12" width="12.53125" style="5" customWidth="1"/>
    <col min="13" max="16384" width="9.1328125" style="5"/>
  </cols>
  <sheetData>
    <row r="1" spans="1:8" ht="18.850000000000001" customHeight="1" x14ac:dyDescent="0.45">
      <c r="A1" s="15" t="s">
        <v>10</v>
      </c>
      <c r="B1" s="15"/>
      <c r="C1" s="15"/>
      <c r="D1" s="15"/>
      <c r="E1" s="15"/>
      <c r="F1" s="15"/>
      <c r="G1" s="15"/>
      <c r="H1" s="15"/>
    </row>
    <row r="2" spans="1:8" s="2" customFormat="1" ht="70.25" customHeight="1" x14ac:dyDescent="0.45">
      <c r="A2" s="1" t="s">
        <v>6</v>
      </c>
      <c r="B2" s="1" t="s">
        <v>5</v>
      </c>
      <c r="C2" s="1" t="s">
        <v>1</v>
      </c>
      <c r="D2" s="1" t="s">
        <v>2</v>
      </c>
      <c r="E2" s="1" t="s">
        <v>3</v>
      </c>
      <c r="F2" s="1" t="s">
        <v>9</v>
      </c>
      <c r="G2" s="1" t="s">
        <v>7</v>
      </c>
      <c r="H2" s="1" t="s">
        <v>4</v>
      </c>
    </row>
    <row r="3" spans="1:8" x14ac:dyDescent="0.45">
      <c r="A3" s="3">
        <v>45383</v>
      </c>
      <c r="B3" s="3">
        <f>A3+6</f>
        <v>45389</v>
      </c>
      <c r="C3" s="4">
        <v>1</v>
      </c>
      <c r="D3" s="6">
        <v>65780</v>
      </c>
      <c r="E3" s="6">
        <v>53372.36</v>
      </c>
      <c r="F3" s="6">
        <v>-12407.64</v>
      </c>
      <c r="G3" s="6">
        <f>F3/(1-3.18%)</f>
        <v>-12815.162156579219</v>
      </c>
      <c r="H3" s="7">
        <v>-32421.249999999993</v>
      </c>
    </row>
    <row r="4" spans="1:8" x14ac:dyDescent="0.45">
      <c r="A4" s="3">
        <f>B3+1</f>
        <v>45390</v>
      </c>
      <c r="B4" s="3">
        <f>A4+6</f>
        <v>45396</v>
      </c>
      <c r="C4" s="4">
        <v>2</v>
      </c>
      <c r="D4" s="6">
        <v>560900</v>
      </c>
      <c r="E4" s="6">
        <v>533459.24000000011</v>
      </c>
      <c r="F4" s="6">
        <v>-27440.76</v>
      </c>
      <c r="G4" s="6">
        <f t="shared" ref="G4:G55" si="0">F4/(1-3.18%)</f>
        <v>-28342.036769262548</v>
      </c>
      <c r="H4" s="7">
        <v>-113039.06</v>
      </c>
    </row>
    <row r="5" spans="1:8" x14ac:dyDescent="0.45">
      <c r="A5" s="3">
        <f t="shared" ref="A5:A55" si="1">B4+1</f>
        <v>45397</v>
      </c>
      <c r="B5" s="3">
        <f t="shared" ref="B5:B54" si="2">A5+6</f>
        <v>45403</v>
      </c>
      <c r="C5" s="4">
        <v>3</v>
      </c>
      <c r="D5" s="6">
        <v>505982.5</v>
      </c>
      <c r="E5" s="6">
        <v>542335.96000000008</v>
      </c>
      <c r="F5" s="6">
        <v>36353.460000000006</v>
      </c>
      <c r="G5" s="6">
        <f t="shared" si="0"/>
        <v>37547.469531088624</v>
      </c>
      <c r="H5" s="7">
        <v>342663.52</v>
      </c>
    </row>
    <row r="6" spans="1:8" x14ac:dyDescent="0.45">
      <c r="A6" s="3">
        <f t="shared" si="1"/>
        <v>45404</v>
      </c>
      <c r="B6" s="3">
        <f t="shared" si="2"/>
        <v>45410</v>
      </c>
      <c r="C6" s="4">
        <v>4</v>
      </c>
      <c r="D6" s="6">
        <v>549890</v>
      </c>
      <c r="E6" s="6">
        <v>541051.44000000006</v>
      </c>
      <c r="F6" s="6">
        <v>-8838.5600000000068</v>
      </c>
      <c r="G6" s="6">
        <f t="shared" si="0"/>
        <v>-9128.8576740342978</v>
      </c>
      <c r="H6" s="7">
        <v>7874.3299999999963</v>
      </c>
    </row>
    <row r="7" spans="1:8" x14ac:dyDescent="0.45">
      <c r="A7" s="3">
        <f t="shared" si="1"/>
        <v>45411</v>
      </c>
      <c r="B7" s="3">
        <f t="shared" si="2"/>
        <v>45417</v>
      </c>
      <c r="C7" s="4">
        <v>5</v>
      </c>
      <c r="D7" s="6">
        <v>549390</v>
      </c>
      <c r="E7" s="6">
        <v>556066.39999999991</v>
      </c>
      <c r="F7" s="6">
        <v>6676.4000000000015</v>
      </c>
      <c r="G7" s="6">
        <f t="shared" si="0"/>
        <v>6895.682710183848</v>
      </c>
      <c r="H7" s="7">
        <v>74443.180000000008</v>
      </c>
    </row>
    <row r="8" spans="1:8" x14ac:dyDescent="0.45">
      <c r="A8" s="3">
        <f t="shared" si="1"/>
        <v>45418</v>
      </c>
      <c r="B8" s="3">
        <f t="shared" si="2"/>
        <v>45424</v>
      </c>
      <c r="C8" s="4">
        <v>6</v>
      </c>
      <c r="D8" s="6">
        <v>569630</v>
      </c>
      <c r="E8" s="6">
        <v>573883</v>
      </c>
      <c r="F8" s="6">
        <v>4252.9999999999991</v>
      </c>
      <c r="G8" s="6">
        <f t="shared" si="0"/>
        <v>4392.6874612683323</v>
      </c>
      <c r="H8" s="7">
        <v>26110.029999999995</v>
      </c>
    </row>
    <row r="9" spans="1:8" x14ac:dyDescent="0.45">
      <c r="A9" s="3">
        <f t="shared" si="1"/>
        <v>45425</v>
      </c>
      <c r="B9" s="3">
        <f t="shared" si="2"/>
        <v>45431</v>
      </c>
      <c r="C9" s="4">
        <v>7</v>
      </c>
      <c r="D9" s="6">
        <v>592225</v>
      </c>
      <c r="E9" s="6">
        <v>637448.39999999991</v>
      </c>
      <c r="F9" s="6">
        <v>45223.4</v>
      </c>
      <c r="G9" s="6">
        <f t="shared" si="0"/>
        <v>46708.737864077673</v>
      </c>
      <c r="H9" s="7">
        <v>275706.80000000005</v>
      </c>
    </row>
    <row r="10" spans="1:8" x14ac:dyDescent="0.45">
      <c r="A10" s="3">
        <f t="shared" si="1"/>
        <v>45432</v>
      </c>
      <c r="B10" s="3">
        <f t="shared" si="2"/>
        <v>45438</v>
      </c>
      <c r="C10" s="4">
        <v>8</v>
      </c>
      <c r="D10" s="6">
        <v>636772.5</v>
      </c>
      <c r="E10" s="6">
        <v>639917.28</v>
      </c>
      <c r="F10" s="6">
        <v>3144.7799999999966</v>
      </c>
      <c r="G10" s="6">
        <f t="shared" si="0"/>
        <v>3248.0685808717171</v>
      </c>
      <c r="H10" s="7">
        <v>45633.039999999994</v>
      </c>
    </row>
    <row r="11" spans="1:8" x14ac:dyDescent="0.45">
      <c r="A11" s="3">
        <f t="shared" si="1"/>
        <v>45439</v>
      </c>
      <c r="B11" s="3">
        <f t="shared" si="2"/>
        <v>45445</v>
      </c>
      <c r="C11" s="4">
        <v>9</v>
      </c>
      <c r="D11" s="6">
        <v>644132.5</v>
      </c>
      <c r="E11" s="6">
        <v>644801.15999999992</v>
      </c>
      <c r="F11" s="6">
        <v>668.65999999999894</v>
      </c>
      <c r="G11" s="6">
        <f t="shared" si="0"/>
        <v>690.62177236108141</v>
      </c>
      <c r="H11" s="7">
        <v>43743.920000000027</v>
      </c>
    </row>
    <row r="12" spans="1:8" x14ac:dyDescent="0.45">
      <c r="A12" s="3">
        <f t="shared" si="1"/>
        <v>45446</v>
      </c>
      <c r="B12" s="3">
        <f t="shared" si="2"/>
        <v>45452</v>
      </c>
      <c r="C12" s="4">
        <v>10</v>
      </c>
      <c r="D12" s="6">
        <v>675020</v>
      </c>
      <c r="E12" s="6">
        <v>658547.11999999988</v>
      </c>
      <c r="F12" s="6">
        <v>-16472.879999999997</v>
      </c>
      <c r="G12" s="6">
        <f t="shared" si="0"/>
        <v>-17013.922743234867</v>
      </c>
      <c r="H12" s="7">
        <v>-104371.18000000002</v>
      </c>
    </row>
    <row r="13" spans="1:8" x14ac:dyDescent="0.45">
      <c r="A13" s="3">
        <f t="shared" si="1"/>
        <v>45453</v>
      </c>
      <c r="B13" s="3">
        <f t="shared" si="2"/>
        <v>45459</v>
      </c>
      <c r="C13" s="4">
        <v>11</v>
      </c>
      <c r="D13" s="6">
        <v>711027.5</v>
      </c>
      <c r="E13" s="6">
        <v>705168.7200000002</v>
      </c>
      <c r="F13" s="6">
        <v>-5858.7799999999952</v>
      </c>
      <c r="G13" s="6">
        <f t="shared" si="0"/>
        <v>-6051.2084280107365</v>
      </c>
      <c r="H13" s="7">
        <v>-38276.299999999996</v>
      </c>
    </row>
    <row r="14" spans="1:8" x14ac:dyDescent="0.45">
      <c r="A14" s="3">
        <f t="shared" si="1"/>
        <v>45460</v>
      </c>
      <c r="B14" s="3">
        <f t="shared" si="2"/>
        <v>45466</v>
      </c>
      <c r="C14" s="4">
        <v>12</v>
      </c>
      <c r="D14" s="6">
        <v>668337.5</v>
      </c>
      <c r="E14" s="6">
        <v>698014.20000000007</v>
      </c>
      <c r="F14" s="6">
        <v>29676.699999999997</v>
      </c>
      <c r="G14" s="6">
        <f t="shared" si="0"/>
        <v>30651.414996901465</v>
      </c>
      <c r="H14" s="7">
        <v>233069.40000000002</v>
      </c>
    </row>
    <row r="15" spans="1:8" x14ac:dyDescent="0.45">
      <c r="A15" s="3">
        <f t="shared" si="1"/>
        <v>45467</v>
      </c>
      <c r="B15" s="3">
        <f t="shared" si="2"/>
        <v>45473</v>
      </c>
      <c r="C15" s="4">
        <v>13</v>
      </c>
      <c r="D15" s="6">
        <v>699412.5</v>
      </c>
      <c r="E15" s="6">
        <v>697563.60000000021</v>
      </c>
      <c r="F15" s="6">
        <v>-1848.9000000000017</v>
      </c>
      <c r="G15" s="6">
        <f t="shared" si="0"/>
        <v>-1909.6261103077895</v>
      </c>
      <c r="H15" s="7">
        <v>42201.520000000077</v>
      </c>
    </row>
    <row r="16" spans="1:8" x14ac:dyDescent="0.45">
      <c r="A16" s="3">
        <f t="shared" si="1"/>
        <v>45474</v>
      </c>
      <c r="B16" s="3">
        <f t="shared" si="2"/>
        <v>45480</v>
      </c>
      <c r="C16" s="4">
        <v>14</v>
      </c>
      <c r="D16" s="6">
        <v>691872.5</v>
      </c>
      <c r="E16" s="6">
        <v>705005.16</v>
      </c>
      <c r="F16" s="6">
        <v>13132.659999999998</v>
      </c>
      <c r="G16" s="6">
        <f t="shared" si="0"/>
        <v>13563.995042346622</v>
      </c>
      <c r="H16" s="7">
        <v>51654.860000000008</v>
      </c>
    </row>
    <row r="17" spans="1:8" x14ac:dyDescent="0.45">
      <c r="A17" s="3">
        <f t="shared" si="1"/>
        <v>45481</v>
      </c>
      <c r="B17" s="3">
        <f t="shared" si="2"/>
        <v>45487</v>
      </c>
      <c r="C17" s="4">
        <v>15</v>
      </c>
      <c r="D17" s="6">
        <v>773327.5</v>
      </c>
      <c r="E17" s="6">
        <v>770330.20000000019</v>
      </c>
      <c r="F17" s="6">
        <v>-2997.3</v>
      </c>
      <c r="G17" s="6">
        <f t="shared" si="0"/>
        <v>-3095.744680851064</v>
      </c>
      <c r="H17" s="7">
        <v>23961.260000000009</v>
      </c>
    </row>
    <row r="18" spans="1:8" x14ac:dyDescent="0.45">
      <c r="A18" s="3">
        <f t="shared" si="1"/>
        <v>45488</v>
      </c>
      <c r="B18" s="3">
        <f t="shared" si="2"/>
        <v>45494</v>
      </c>
      <c r="C18" s="4">
        <v>16</v>
      </c>
      <c r="D18" s="6">
        <v>690905</v>
      </c>
      <c r="E18" s="6">
        <v>739365.67999999993</v>
      </c>
      <c r="F18" s="6">
        <v>48460.68</v>
      </c>
      <c r="G18" s="6">
        <f t="shared" si="0"/>
        <v>50052.344556909731</v>
      </c>
      <c r="H18" s="7">
        <v>464929.03000000009</v>
      </c>
    </row>
    <row r="19" spans="1:8" x14ac:dyDescent="0.45">
      <c r="A19" s="3">
        <f t="shared" si="1"/>
        <v>45495</v>
      </c>
      <c r="B19" s="3">
        <f t="shared" si="2"/>
        <v>45501</v>
      </c>
      <c r="C19" s="4">
        <v>17</v>
      </c>
      <c r="D19" s="6">
        <v>738560</v>
      </c>
      <c r="E19" s="6">
        <v>713970.52</v>
      </c>
      <c r="F19" s="6">
        <v>-24589.480000000003</v>
      </c>
      <c r="G19" s="6">
        <f t="shared" si="0"/>
        <v>-25397.108035529855</v>
      </c>
      <c r="H19" s="7">
        <v>-159528.82</v>
      </c>
    </row>
    <row r="20" spans="1:8" x14ac:dyDescent="0.45">
      <c r="A20" s="3">
        <f t="shared" si="1"/>
        <v>45502</v>
      </c>
      <c r="B20" s="3">
        <f t="shared" si="2"/>
        <v>45508</v>
      </c>
      <c r="C20" s="4">
        <v>18</v>
      </c>
      <c r="D20" s="6">
        <v>711940</v>
      </c>
      <c r="E20" s="6">
        <v>735549.12000000011</v>
      </c>
      <c r="F20" s="6">
        <v>23609.119999999992</v>
      </c>
      <c r="G20" s="6">
        <f t="shared" si="0"/>
        <v>24384.548646973759</v>
      </c>
      <c r="H20" s="7">
        <v>121629.94</v>
      </c>
    </row>
    <row r="21" spans="1:8" x14ac:dyDescent="0.45">
      <c r="A21" s="3">
        <f t="shared" si="1"/>
        <v>45509</v>
      </c>
      <c r="B21" s="3">
        <f t="shared" si="2"/>
        <v>45515</v>
      </c>
      <c r="C21" s="4">
        <v>19</v>
      </c>
      <c r="D21" s="6">
        <v>730522.5</v>
      </c>
      <c r="E21" s="6">
        <v>729810.64</v>
      </c>
      <c r="F21" s="6">
        <v>-711.85999999999933</v>
      </c>
      <c r="G21" s="6">
        <f t="shared" si="0"/>
        <v>-735.24065275769408</v>
      </c>
      <c r="H21" s="7">
        <v>16316.619999999974</v>
      </c>
    </row>
    <row r="22" spans="1:8" x14ac:dyDescent="0.45">
      <c r="A22" s="3">
        <f t="shared" si="1"/>
        <v>45516</v>
      </c>
      <c r="B22" s="3">
        <f t="shared" si="2"/>
        <v>45522</v>
      </c>
      <c r="C22" s="4">
        <v>20</v>
      </c>
      <c r="D22" s="6">
        <v>716407.5</v>
      </c>
      <c r="E22" s="6">
        <v>731018.32</v>
      </c>
      <c r="F22" s="6">
        <v>14610.820000000002</v>
      </c>
      <c r="G22" s="6">
        <f t="shared" si="0"/>
        <v>15090.704399917375</v>
      </c>
      <c r="H22" s="7">
        <v>68510.040000000023</v>
      </c>
    </row>
    <row r="23" spans="1:8" x14ac:dyDescent="0.45">
      <c r="A23" s="3">
        <f t="shared" si="1"/>
        <v>45523</v>
      </c>
      <c r="B23" s="3">
        <f t="shared" si="2"/>
        <v>45529</v>
      </c>
      <c r="C23" s="4">
        <v>21</v>
      </c>
      <c r="D23" s="6">
        <v>734910</v>
      </c>
      <c r="E23" s="6">
        <v>740920.0399999998</v>
      </c>
      <c r="F23" s="6">
        <v>6010.0400000000018</v>
      </c>
      <c r="G23" s="6">
        <f t="shared" si="0"/>
        <v>6207.4364800661042</v>
      </c>
      <c r="H23" s="7">
        <v>27770.11</v>
      </c>
    </row>
    <row r="24" spans="1:8" x14ac:dyDescent="0.45">
      <c r="A24" s="3">
        <f t="shared" si="1"/>
        <v>45530</v>
      </c>
      <c r="B24" s="3">
        <f t="shared" si="2"/>
        <v>45536</v>
      </c>
      <c r="C24" s="4">
        <v>22</v>
      </c>
      <c r="D24" s="6">
        <v>744087.5</v>
      </c>
      <c r="E24" s="6">
        <v>755639.23999999976</v>
      </c>
      <c r="F24" s="6">
        <v>11551.739999999998</v>
      </c>
      <c r="G24" s="6">
        <f t="shared" si="0"/>
        <v>11931.150588721337</v>
      </c>
      <c r="H24" s="7">
        <v>31240.300000000003</v>
      </c>
    </row>
    <row r="25" spans="1:8" x14ac:dyDescent="0.45">
      <c r="A25" s="3">
        <f t="shared" si="1"/>
        <v>45537</v>
      </c>
      <c r="B25" s="3">
        <f t="shared" si="2"/>
        <v>45543</v>
      </c>
      <c r="C25" s="4">
        <v>23</v>
      </c>
      <c r="D25" s="6">
        <v>747450</v>
      </c>
      <c r="E25" s="6">
        <v>751228.52000000014</v>
      </c>
      <c r="F25" s="6">
        <v>3778.52</v>
      </c>
      <c r="G25" s="6">
        <f t="shared" si="0"/>
        <v>3902.6234249122085</v>
      </c>
      <c r="H25" s="7">
        <v>28231.780000000006</v>
      </c>
    </row>
    <row r="26" spans="1:8" x14ac:dyDescent="0.45">
      <c r="A26" s="3">
        <f t="shared" si="1"/>
        <v>45544</v>
      </c>
      <c r="B26" s="3">
        <f t="shared" si="2"/>
        <v>45550</v>
      </c>
      <c r="C26" s="4">
        <v>24</v>
      </c>
      <c r="D26" s="6">
        <v>758980</v>
      </c>
      <c r="E26" s="6">
        <v>768548.72</v>
      </c>
      <c r="F26" s="6">
        <v>9568.7199999999957</v>
      </c>
      <c r="G26" s="6">
        <f t="shared" si="0"/>
        <v>9882.9993802933241</v>
      </c>
      <c r="H26" s="7">
        <v>31863.299999999996</v>
      </c>
    </row>
    <row r="27" spans="1:8" x14ac:dyDescent="0.45">
      <c r="A27" s="3">
        <f t="shared" si="1"/>
        <v>45551</v>
      </c>
      <c r="B27" s="3">
        <f t="shared" si="2"/>
        <v>45557</v>
      </c>
      <c r="C27" s="4">
        <v>25</v>
      </c>
      <c r="D27" s="6">
        <v>768822.5</v>
      </c>
      <c r="E27" s="6">
        <v>786209.84</v>
      </c>
      <c r="F27" s="6">
        <v>17387.339999999997</v>
      </c>
      <c r="G27" s="6">
        <f t="shared" si="0"/>
        <v>17958.417682297044</v>
      </c>
      <c r="H27" s="7">
        <v>178654.00999999995</v>
      </c>
    </row>
    <row r="28" spans="1:8" x14ac:dyDescent="0.45">
      <c r="A28" s="3">
        <f t="shared" si="1"/>
        <v>45558</v>
      </c>
      <c r="B28" s="3">
        <f t="shared" si="2"/>
        <v>45564</v>
      </c>
      <c r="C28" s="4">
        <v>26</v>
      </c>
      <c r="D28" s="6">
        <v>772050</v>
      </c>
      <c r="E28" s="6">
        <v>788763.6399999999</v>
      </c>
      <c r="F28" s="6">
        <v>16713.64</v>
      </c>
      <c r="G28" s="6">
        <f t="shared" si="0"/>
        <v>17262.590373889692</v>
      </c>
      <c r="H28" s="7">
        <v>133903.70000000001</v>
      </c>
    </row>
    <row r="29" spans="1:8" x14ac:dyDescent="0.45">
      <c r="A29" s="3">
        <f t="shared" si="1"/>
        <v>45565</v>
      </c>
      <c r="B29" s="3">
        <f t="shared" si="2"/>
        <v>45571</v>
      </c>
      <c r="C29" s="4">
        <v>27</v>
      </c>
      <c r="D29" s="6">
        <v>773767.5</v>
      </c>
      <c r="E29" s="6">
        <v>791461.75999999989</v>
      </c>
      <c r="F29" s="6">
        <v>17694.259999999998</v>
      </c>
      <c r="G29" s="6">
        <f t="shared" si="0"/>
        <v>18275.418302003716</v>
      </c>
      <c r="H29" s="7">
        <v>103304.77999999998</v>
      </c>
    </row>
    <row r="30" spans="1:8" x14ac:dyDescent="0.45">
      <c r="A30" s="3">
        <f t="shared" si="1"/>
        <v>45572</v>
      </c>
      <c r="B30" s="3">
        <f t="shared" si="2"/>
        <v>45578</v>
      </c>
      <c r="C30" s="4">
        <v>28</v>
      </c>
      <c r="D30" s="6">
        <v>777132.5</v>
      </c>
      <c r="E30" s="6">
        <v>766789.76000000013</v>
      </c>
      <c r="F30" s="6">
        <v>-10342.739999999996</v>
      </c>
      <c r="G30" s="6">
        <f t="shared" si="0"/>
        <v>-10682.441644288367</v>
      </c>
      <c r="H30" s="7">
        <v>-36798.509999999995</v>
      </c>
    </row>
    <row r="31" spans="1:8" x14ac:dyDescent="0.45">
      <c r="A31" s="3">
        <f t="shared" si="1"/>
        <v>45579</v>
      </c>
      <c r="B31" s="3">
        <f t="shared" si="2"/>
        <v>45585</v>
      </c>
      <c r="C31" s="4">
        <v>29</v>
      </c>
      <c r="D31" s="6">
        <v>754897.5</v>
      </c>
      <c r="E31" s="6">
        <v>773601.84000000008</v>
      </c>
      <c r="F31" s="6">
        <v>18704.339999999997</v>
      </c>
      <c r="G31" s="6">
        <f t="shared" si="0"/>
        <v>19318.673827721541</v>
      </c>
      <c r="H31" s="7">
        <v>94855.87</v>
      </c>
    </row>
    <row r="32" spans="1:8" x14ac:dyDescent="0.45">
      <c r="A32" s="3">
        <f t="shared" si="1"/>
        <v>45586</v>
      </c>
      <c r="B32" s="3">
        <f t="shared" si="2"/>
        <v>45592</v>
      </c>
      <c r="C32" s="4">
        <v>30</v>
      </c>
      <c r="D32" s="6">
        <v>768392.5</v>
      </c>
      <c r="E32" s="6">
        <v>798234.23999999987</v>
      </c>
      <c r="F32" s="6">
        <v>29841.740000000005</v>
      </c>
      <c r="G32" s="6">
        <f t="shared" si="0"/>
        <v>30821.875645527791</v>
      </c>
      <c r="H32" s="7">
        <v>119774.43000000001</v>
      </c>
    </row>
    <row r="33" spans="1:8" x14ac:dyDescent="0.45">
      <c r="A33" s="3">
        <f t="shared" si="1"/>
        <v>45593</v>
      </c>
      <c r="B33" s="3">
        <f t="shared" si="2"/>
        <v>45599</v>
      </c>
      <c r="C33" s="4">
        <v>31</v>
      </c>
      <c r="D33" s="6">
        <v>789475</v>
      </c>
      <c r="E33" s="6">
        <v>812258.20000000019</v>
      </c>
      <c r="F33" s="6">
        <v>22783.199999999993</v>
      </c>
      <c r="G33" s="6">
        <f t="shared" si="0"/>
        <v>23531.501755835565</v>
      </c>
      <c r="H33" s="7">
        <v>115396.66</v>
      </c>
    </row>
    <row r="34" spans="1:8" x14ac:dyDescent="0.45">
      <c r="A34" s="3">
        <f t="shared" si="1"/>
        <v>45600</v>
      </c>
      <c r="B34" s="3">
        <f t="shared" si="2"/>
        <v>45606</v>
      </c>
      <c r="C34" s="4">
        <v>32</v>
      </c>
      <c r="D34" s="6">
        <v>813120</v>
      </c>
      <c r="E34" s="6">
        <v>808127.6</v>
      </c>
      <c r="F34" s="6">
        <v>-4992.4000000000005</v>
      </c>
      <c r="G34" s="6">
        <f t="shared" si="0"/>
        <v>-5156.3726502788686</v>
      </c>
      <c r="H34" s="7">
        <v>1507.9700000000062</v>
      </c>
    </row>
    <row r="35" spans="1:8" x14ac:dyDescent="0.45">
      <c r="A35" s="3">
        <f t="shared" si="1"/>
        <v>45607</v>
      </c>
      <c r="B35" s="3">
        <f t="shared" si="2"/>
        <v>45613</v>
      </c>
      <c r="C35" s="4">
        <v>33</v>
      </c>
      <c r="D35" s="6">
        <v>805860</v>
      </c>
      <c r="E35" s="6">
        <v>798487.19999999984</v>
      </c>
      <c r="F35" s="6">
        <v>-7372.8000000000038</v>
      </c>
      <c r="G35" s="6">
        <f t="shared" si="0"/>
        <v>-7614.9555876884988</v>
      </c>
      <c r="H35" s="7">
        <v>-2261.1500000000133</v>
      </c>
    </row>
    <row r="36" spans="1:8" x14ac:dyDescent="0.45">
      <c r="A36" s="3">
        <f t="shared" si="1"/>
        <v>45614</v>
      </c>
      <c r="B36" s="3">
        <f t="shared" si="2"/>
        <v>45620</v>
      </c>
      <c r="C36" s="4">
        <v>34</v>
      </c>
      <c r="D36" s="6">
        <v>813120</v>
      </c>
      <c r="E36" s="6">
        <v>779149.59999999986</v>
      </c>
      <c r="F36" s="6">
        <v>-33970.400000000001</v>
      </c>
      <c r="G36" s="6">
        <f t="shared" si="0"/>
        <v>-35086.139227432352</v>
      </c>
      <c r="H36" s="7">
        <v>-108453.67</v>
      </c>
    </row>
    <row r="37" spans="1:8" x14ac:dyDescent="0.45">
      <c r="A37" s="3">
        <f t="shared" si="1"/>
        <v>45621</v>
      </c>
      <c r="B37" s="3">
        <f t="shared" si="2"/>
        <v>45627</v>
      </c>
      <c r="C37" s="4">
        <v>35</v>
      </c>
      <c r="D37" s="6">
        <v>813120</v>
      </c>
      <c r="E37" s="6">
        <v>785860.36</v>
      </c>
      <c r="F37" s="6">
        <v>-27259.639999999996</v>
      </c>
      <c r="G37" s="6">
        <f t="shared" si="0"/>
        <v>-28154.967981821934</v>
      </c>
      <c r="H37" s="7">
        <v>-92410.900000000023</v>
      </c>
    </row>
    <row r="38" spans="1:8" x14ac:dyDescent="0.45">
      <c r="A38" s="3">
        <f t="shared" si="1"/>
        <v>45628</v>
      </c>
      <c r="B38" s="3">
        <f t="shared" si="2"/>
        <v>45634</v>
      </c>
      <c r="C38" s="4">
        <v>36</v>
      </c>
      <c r="D38" s="6">
        <v>811910</v>
      </c>
      <c r="E38" s="6">
        <v>778443.52</v>
      </c>
      <c r="F38" s="6">
        <v>-33466.479999999996</v>
      </c>
      <c r="G38" s="6">
        <f t="shared" si="0"/>
        <v>-34565.668250361494</v>
      </c>
      <c r="H38" s="7">
        <v>-105977.15999999999</v>
      </c>
    </row>
    <row r="39" spans="1:8" x14ac:dyDescent="0.45">
      <c r="A39" s="3">
        <f t="shared" si="1"/>
        <v>45635</v>
      </c>
      <c r="B39" s="3">
        <f t="shared" si="2"/>
        <v>45641</v>
      </c>
      <c r="C39" s="4">
        <v>37</v>
      </c>
      <c r="D39" s="6">
        <v>813120</v>
      </c>
      <c r="E39" s="6">
        <v>759069.92</v>
      </c>
      <c r="F39" s="6">
        <v>-54050.080000000002</v>
      </c>
      <c r="G39" s="6">
        <f t="shared" si="0"/>
        <v>-55825.325346002894</v>
      </c>
      <c r="H39" s="7">
        <v>-191780.31999999998</v>
      </c>
    </row>
    <row r="40" spans="1:8" x14ac:dyDescent="0.45">
      <c r="A40" s="3">
        <f t="shared" si="1"/>
        <v>45642</v>
      </c>
      <c r="B40" s="3">
        <f t="shared" si="2"/>
        <v>45648</v>
      </c>
      <c r="C40" s="4">
        <v>38</v>
      </c>
      <c r="D40" s="6">
        <v>800869</v>
      </c>
      <c r="E40" s="6">
        <v>763844.91999999993</v>
      </c>
      <c r="F40" s="6">
        <v>-37025.08</v>
      </c>
      <c r="G40" s="6">
        <f t="shared" si="0"/>
        <v>-38241.148523032432</v>
      </c>
      <c r="H40" s="7">
        <v>-18223.249999999949</v>
      </c>
    </row>
    <row r="41" spans="1:8" x14ac:dyDescent="0.45">
      <c r="A41" s="3">
        <f t="shared" si="1"/>
        <v>45649</v>
      </c>
      <c r="B41" s="3">
        <f t="shared" si="2"/>
        <v>45655</v>
      </c>
      <c r="C41" s="4">
        <v>39</v>
      </c>
      <c r="D41" s="6">
        <v>813120</v>
      </c>
      <c r="E41" s="6">
        <v>768724.6399999999</v>
      </c>
      <c r="F41" s="6">
        <v>-44395.360000000001</v>
      </c>
      <c r="G41" s="6">
        <f t="shared" si="0"/>
        <v>-45853.501342697789</v>
      </c>
      <c r="H41" s="7">
        <v>-177976.34000000003</v>
      </c>
    </row>
    <row r="42" spans="1:8" x14ac:dyDescent="0.45">
      <c r="A42" s="3">
        <f t="shared" si="1"/>
        <v>45656</v>
      </c>
      <c r="B42" s="3">
        <f t="shared" si="2"/>
        <v>45662</v>
      </c>
      <c r="C42" s="4">
        <v>40</v>
      </c>
      <c r="D42" s="6">
        <v>804082.5</v>
      </c>
      <c r="E42" s="6">
        <v>737081.48</v>
      </c>
      <c r="F42" s="6">
        <v>-67001.02</v>
      </c>
      <c r="G42" s="6">
        <f t="shared" si="0"/>
        <v>-69201.631894236736</v>
      </c>
      <c r="H42" s="7">
        <v>-161258.73000000001</v>
      </c>
    </row>
    <row r="43" spans="1:8" x14ac:dyDescent="0.45">
      <c r="A43" s="3">
        <f t="shared" si="1"/>
        <v>45663</v>
      </c>
      <c r="B43" s="3">
        <f t="shared" si="2"/>
        <v>45669</v>
      </c>
      <c r="C43" s="4">
        <v>41</v>
      </c>
      <c r="D43" s="6">
        <v>813120</v>
      </c>
      <c r="E43" s="6">
        <v>749492.88</v>
      </c>
      <c r="F43" s="6">
        <v>-63627.12</v>
      </c>
      <c r="G43" s="6">
        <f t="shared" si="0"/>
        <v>-65716.917992150382</v>
      </c>
      <c r="H43" s="7">
        <v>-275920.50999999995</v>
      </c>
    </row>
    <row r="44" spans="1:8" x14ac:dyDescent="0.45">
      <c r="A44" s="3">
        <f t="shared" si="1"/>
        <v>45670</v>
      </c>
      <c r="B44" s="3">
        <f t="shared" si="2"/>
        <v>45676</v>
      </c>
      <c r="C44" s="4">
        <v>42</v>
      </c>
      <c r="D44" s="6">
        <v>813120</v>
      </c>
      <c r="E44" s="6">
        <v>760191.44000000006</v>
      </c>
      <c r="F44" s="6">
        <v>-52928.56</v>
      </c>
      <c r="G44" s="6">
        <f t="shared" si="0"/>
        <v>-54666.969634373061</v>
      </c>
      <c r="H44" s="7">
        <v>-214414.40000000002</v>
      </c>
    </row>
    <row r="45" spans="1:8" x14ac:dyDescent="0.45">
      <c r="A45" s="3">
        <f t="shared" si="1"/>
        <v>45677</v>
      </c>
      <c r="B45" s="3">
        <f t="shared" si="2"/>
        <v>45683</v>
      </c>
      <c r="C45" s="4">
        <v>43</v>
      </c>
      <c r="D45" s="6">
        <v>813120</v>
      </c>
      <c r="E45" s="6">
        <v>792203.68000000017</v>
      </c>
      <c r="F45" s="6">
        <v>-20916.319999999996</v>
      </c>
      <c r="G45" s="6">
        <f t="shared" si="0"/>
        <v>-21603.305102251597</v>
      </c>
      <c r="H45" s="7">
        <v>-75243.27</v>
      </c>
    </row>
    <row r="46" spans="1:8" x14ac:dyDescent="0.45">
      <c r="A46" s="3">
        <f t="shared" si="1"/>
        <v>45684</v>
      </c>
      <c r="B46" s="3">
        <f t="shared" si="2"/>
        <v>45690</v>
      </c>
      <c r="C46" s="4">
        <v>44</v>
      </c>
      <c r="D46" s="6">
        <v>813120</v>
      </c>
      <c r="E46" s="6">
        <v>785528.2</v>
      </c>
      <c r="F46" s="6">
        <v>-27591.800000000007</v>
      </c>
      <c r="G46" s="6">
        <f t="shared" si="0"/>
        <v>-28498.037595538121</v>
      </c>
      <c r="H46" s="7">
        <v>-126737.92999999998</v>
      </c>
    </row>
    <row r="47" spans="1:8" x14ac:dyDescent="0.45">
      <c r="A47" s="3">
        <f t="shared" si="1"/>
        <v>45691</v>
      </c>
      <c r="B47" s="3">
        <f t="shared" si="2"/>
        <v>45697</v>
      </c>
      <c r="C47" s="4">
        <v>45</v>
      </c>
      <c r="D47" s="6">
        <v>813120</v>
      </c>
      <c r="E47" s="6">
        <v>806599.91999999993</v>
      </c>
      <c r="F47" s="6">
        <v>-6520.0799999999981</v>
      </c>
      <c r="G47" s="6">
        <f t="shared" si="0"/>
        <v>-6734.2284651931404</v>
      </c>
      <c r="H47" s="7">
        <v>-24815.180000000008</v>
      </c>
    </row>
    <row r="48" spans="1:8" x14ac:dyDescent="0.45">
      <c r="A48" s="3">
        <f t="shared" si="1"/>
        <v>45698</v>
      </c>
      <c r="B48" s="3">
        <f t="shared" si="2"/>
        <v>45704</v>
      </c>
      <c r="C48" s="4">
        <v>46</v>
      </c>
      <c r="D48" s="6">
        <v>826735</v>
      </c>
      <c r="E48" s="6">
        <v>849044.47999999998</v>
      </c>
      <c r="F48" s="6">
        <v>22294.480000000003</v>
      </c>
      <c r="G48" s="6">
        <f t="shared" si="0"/>
        <v>23026.730014459827</v>
      </c>
      <c r="H48" s="7">
        <v>138444.25</v>
      </c>
    </row>
    <row r="49" spans="1:9" x14ac:dyDescent="0.45">
      <c r="A49" s="3">
        <f t="shared" si="1"/>
        <v>45705</v>
      </c>
      <c r="B49" s="3">
        <f t="shared" si="2"/>
        <v>45711</v>
      </c>
      <c r="C49" s="4">
        <v>47</v>
      </c>
      <c r="D49" s="6">
        <v>846910</v>
      </c>
      <c r="E49" s="6">
        <v>847334.03999999992</v>
      </c>
      <c r="F49" s="6">
        <v>424.04000000000087</v>
      </c>
      <c r="G49" s="6">
        <f t="shared" si="0"/>
        <v>437.96736211526638</v>
      </c>
      <c r="H49" s="7">
        <v>47755.270000000048</v>
      </c>
    </row>
    <row r="50" spans="1:9" x14ac:dyDescent="0.45">
      <c r="A50" s="3">
        <f t="shared" si="1"/>
        <v>45712</v>
      </c>
      <c r="B50" s="3">
        <f t="shared" si="2"/>
        <v>45718</v>
      </c>
      <c r="C50" s="4">
        <v>48</v>
      </c>
      <c r="D50" s="6">
        <v>847160</v>
      </c>
      <c r="E50" s="6">
        <v>855025.68000000017</v>
      </c>
      <c r="F50" s="6">
        <v>7865.6799999999967</v>
      </c>
      <c r="G50" s="6">
        <f t="shared" si="0"/>
        <v>8124.0239619913209</v>
      </c>
      <c r="H50" s="7">
        <v>52821.329999999987</v>
      </c>
    </row>
    <row r="51" spans="1:9" x14ac:dyDescent="0.45">
      <c r="A51" s="3">
        <f t="shared" si="1"/>
        <v>45719</v>
      </c>
      <c r="B51" s="3">
        <f t="shared" si="2"/>
        <v>45725</v>
      </c>
      <c r="C51" s="4">
        <v>49</v>
      </c>
      <c r="D51" s="6">
        <v>869835</v>
      </c>
      <c r="E51" s="6">
        <v>879604.15999999992</v>
      </c>
      <c r="F51" s="6">
        <v>9769.1600000000035</v>
      </c>
      <c r="G51" s="6">
        <f t="shared" si="0"/>
        <v>10090.022722577984</v>
      </c>
      <c r="H51" s="7">
        <v>77615.72</v>
      </c>
    </row>
    <row r="52" spans="1:9" x14ac:dyDescent="0.45">
      <c r="A52" s="3">
        <f t="shared" si="1"/>
        <v>45726</v>
      </c>
      <c r="B52" s="3">
        <f t="shared" si="2"/>
        <v>45732</v>
      </c>
      <c r="C52" s="4">
        <v>50</v>
      </c>
      <c r="D52" s="6">
        <v>878612.5</v>
      </c>
      <c r="E52" s="6">
        <v>884433.8</v>
      </c>
      <c r="F52" s="6">
        <v>5821.3000000000011</v>
      </c>
      <c r="G52" s="6">
        <f t="shared" si="0"/>
        <v>6012.4974178888669</v>
      </c>
      <c r="H52" s="7">
        <v>53404.839999999989</v>
      </c>
    </row>
    <row r="53" spans="1:9" x14ac:dyDescent="0.45">
      <c r="A53" s="3">
        <f t="shared" si="1"/>
        <v>45733</v>
      </c>
      <c r="B53" s="3">
        <f t="shared" si="2"/>
        <v>45739</v>
      </c>
      <c r="C53" s="4">
        <v>51</v>
      </c>
      <c r="D53" s="6">
        <v>878102.5</v>
      </c>
      <c r="E53" s="6">
        <v>892534.92</v>
      </c>
      <c r="F53" s="6">
        <v>14432.419999999998</v>
      </c>
      <c r="G53" s="6">
        <f t="shared" si="0"/>
        <v>14906.444949390621</v>
      </c>
      <c r="H53" s="7">
        <v>93409.400000000023</v>
      </c>
    </row>
    <row r="54" spans="1:9" x14ac:dyDescent="0.45">
      <c r="A54" s="3">
        <f t="shared" si="1"/>
        <v>45740</v>
      </c>
      <c r="B54" s="3">
        <f t="shared" si="2"/>
        <v>45746</v>
      </c>
      <c r="C54" s="4">
        <v>52</v>
      </c>
      <c r="D54" s="6">
        <v>889920</v>
      </c>
      <c r="E54" s="6">
        <v>909657.39999999991</v>
      </c>
      <c r="F54" s="6">
        <v>19737.399999999998</v>
      </c>
      <c r="G54" s="6">
        <f t="shared" si="0"/>
        <v>20385.664118983681</v>
      </c>
      <c r="H54" s="7">
        <v>117639.48000000001</v>
      </c>
    </row>
    <row r="55" spans="1:9" x14ac:dyDescent="0.45">
      <c r="A55" s="3">
        <f t="shared" si="1"/>
        <v>45747</v>
      </c>
      <c r="B55" s="3">
        <f>A55</f>
        <v>45747</v>
      </c>
      <c r="C55" s="4">
        <v>53</v>
      </c>
      <c r="D55" s="6">
        <v>124795</v>
      </c>
      <c r="E55" s="6">
        <v>124880.79999999997</v>
      </c>
      <c r="F55" s="6">
        <v>85.800000000000153</v>
      </c>
      <c r="G55" s="6">
        <f t="shared" si="0"/>
        <v>88.618054121049539</v>
      </c>
      <c r="H55" s="7">
        <v>669.39999999999964</v>
      </c>
    </row>
    <row r="56" spans="1:9" x14ac:dyDescent="0.45">
      <c r="A56" s="9"/>
      <c r="B56" s="9"/>
      <c r="C56" s="9"/>
      <c r="D56" s="9"/>
      <c r="E56" s="9"/>
      <c r="F56" s="9"/>
      <c r="G56" s="9"/>
      <c r="H56" s="9"/>
    </row>
    <row r="57" spans="1:9" x14ac:dyDescent="0.45">
      <c r="A57" s="10" t="s">
        <v>0</v>
      </c>
      <c r="B57" s="10"/>
      <c r="C57" s="10"/>
      <c r="D57" s="11">
        <f>SUM(D3:D56)</f>
        <v>38387991.5</v>
      </c>
      <c r="E57" s="11">
        <f>SUM(E3:E56)</f>
        <v>38255654.960000001</v>
      </c>
      <c r="F57" s="11">
        <f>SUM(F3:F56)</f>
        <v>-132352.54</v>
      </c>
      <c r="G57" s="11">
        <f>SUM(G3:G56)</f>
        <v>-136699.58686221854</v>
      </c>
      <c r="H57" s="11">
        <f>SUM(H3:H56)</f>
        <v>1226802.1600000006</v>
      </c>
    </row>
    <row r="58" spans="1:9" x14ac:dyDescent="0.45">
      <c r="A58" s="12"/>
      <c r="B58" s="12"/>
      <c r="C58" s="12"/>
      <c r="D58" s="12"/>
      <c r="E58" s="12"/>
      <c r="F58" s="13"/>
      <c r="G58" s="13"/>
      <c r="H58" s="14"/>
      <c r="I58" s="8"/>
    </row>
    <row r="59" spans="1:9" s="16" customFormat="1" ht="33" customHeight="1" x14ac:dyDescent="0.45">
      <c r="A59" s="17" t="s">
        <v>8</v>
      </c>
      <c r="B59" s="18"/>
      <c r="C59" s="18"/>
      <c r="D59" s="18"/>
      <c r="E59" s="18"/>
      <c r="F59" s="18"/>
      <c r="G59" s="18"/>
      <c r="H59" s="19"/>
    </row>
  </sheetData>
  <mergeCells count="2">
    <mergeCell ref="A1:H1"/>
    <mergeCell ref="A59:H5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Annexure 11</vt:lpstr>
      <vt:lpstr>'Annexure 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Jitendra Bhanushali</dc:creator>
  <cp:lastModifiedBy>Pramod Burle</cp:lastModifiedBy>
  <cp:lastPrinted>2026-01-08T05:16:01Z</cp:lastPrinted>
  <dcterms:created xsi:type="dcterms:W3CDTF">2026-01-03T05:37:09Z</dcterms:created>
  <dcterms:modified xsi:type="dcterms:W3CDTF">2026-01-08T05:16:02Z</dcterms:modified>
</cp:coreProperties>
</file>